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75" windowHeight="15360" activeTab="1"/>
  </bookViews>
  <sheets>
    <sheet name="BİRİNCİ LİG" sheetId="1" r:id="rId1"/>
    <sheet name="İKİNCİ LİG" sheetId="2" r:id="rId2"/>
    <sheet name="Takımlar" sheetId="3" state="hidden" r:id="rId3"/>
  </sheets>
  <definedNames/>
  <calcPr fullCalcOnLoad="1"/>
</workbook>
</file>

<file path=xl/sharedStrings.xml><?xml version="1.0" encoding="utf-8"?>
<sst xmlns="http://schemas.openxmlformats.org/spreadsheetml/2006/main" count="226" uniqueCount="107">
  <si>
    <t>19-20 Mart</t>
  </si>
  <si>
    <t>16-17 Nisan</t>
  </si>
  <si>
    <t>23-24 Nisan</t>
  </si>
  <si>
    <t>14-15 Mayıs</t>
  </si>
  <si>
    <t>21-22 Mayıs</t>
  </si>
  <si>
    <t>4-5 Haziran</t>
  </si>
  <si>
    <t>05-06 Mart</t>
  </si>
  <si>
    <t>02-03 Nisan</t>
  </si>
  <si>
    <t>07-08 Mayıs</t>
  </si>
  <si>
    <t>1. Hafta</t>
  </si>
  <si>
    <t>2. Hafta</t>
  </si>
  <si>
    <t>3. Hafta</t>
  </si>
  <si>
    <t>4. Hafta</t>
  </si>
  <si>
    <t>5. Hafta</t>
  </si>
  <si>
    <t>6. Hafta</t>
  </si>
  <si>
    <t>7. Hafta</t>
  </si>
  <si>
    <t>Yarı Final</t>
  </si>
  <si>
    <t>Final</t>
  </si>
  <si>
    <t>06-07 Şubat</t>
  </si>
  <si>
    <t>20-21 Şubat</t>
  </si>
  <si>
    <t>FİNAL</t>
  </si>
  <si>
    <t>ANK1</t>
  </si>
  <si>
    <t>ANK2</t>
  </si>
  <si>
    <t>İST1</t>
  </si>
  <si>
    <t>İST3</t>
  </si>
  <si>
    <t>İST2</t>
  </si>
  <si>
    <t>İST3 - İST1</t>
  </si>
  <si>
    <t>ANK1 - İST2</t>
  </si>
  <si>
    <t>ANK2 - İST2</t>
  </si>
  <si>
    <t>İST1 - İST2</t>
  </si>
  <si>
    <t>ANK2 - İST3</t>
  </si>
  <si>
    <t>İST2 - İST3</t>
  </si>
  <si>
    <t>İST1 - ANK1</t>
  </si>
  <si>
    <t>İST3 - ANK1</t>
  </si>
  <si>
    <t>İST1 - ANK2</t>
  </si>
  <si>
    <t>ANK1 - ANK2</t>
  </si>
  <si>
    <t>SAKA - İST1</t>
  </si>
  <si>
    <t>İST2 - SAKA</t>
  </si>
  <si>
    <t>İST3 - SAKA</t>
  </si>
  <si>
    <t>ANK2 - SAKA</t>
  </si>
  <si>
    <t>SAKA - ANK1</t>
  </si>
  <si>
    <t>İST2 - MERS</t>
  </si>
  <si>
    <t>MERS - İST1</t>
  </si>
  <si>
    <t>MERS - İST3</t>
  </si>
  <si>
    <t>MERS - ANK2</t>
  </si>
  <si>
    <t>SAKA - MERS</t>
  </si>
  <si>
    <t>ANK1 - MERS</t>
  </si>
  <si>
    <t>SAKA</t>
  </si>
  <si>
    <t>MERS</t>
  </si>
  <si>
    <t>1.HAFTA</t>
  </si>
  <si>
    <t>2.HAFTA</t>
  </si>
  <si>
    <t>3.HAFTA</t>
  </si>
  <si>
    <t>4.HAFTA</t>
  </si>
  <si>
    <t>5.HAFTA</t>
  </si>
  <si>
    <t>6.HAFTA</t>
  </si>
  <si>
    <t>7.HAFTA</t>
  </si>
  <si>
    <t>-</t>
  </si>
  <si>
    <t>YARI FİNAL</t>
  </si>
  <si>
    <t>Lig 1.si</t>
  </si>
  <si>
    <t>Lig 4.sü</t>
  </si>
  <si>
    <t>Lig 2.si</t>
  </si>
  <si>
    <t>Lig 3.sü</t>
  </si>
  <si>
    <t>KORUMALI FUTBOL 1.LİG FİKSTÜRÜ - 2016</t>
  </si>
  <si>
    <t>Birinci Lig</t>
  </si>
  <si>
    <t>BOĞAZİÇİ SULTAN SK</t>
  </si>
  <si>
    <t>KOÇ ÜNİ. SK</t>
  </si>
  <si>
    <t>İTÜ SK</t>
  </si>
  <si>
    <t>SAKARYA ÜNİ. SK</t>
  </si>
  <si>
    <t>ODTÜ SK</t>
  </si>
  <si>
    <t>YEŞİLTEPE ORTAOKUL SK</t>
  </si>
  <si>
    <t>SOLİ SK</t>
  </si>
  <si>
    <t>İkinci Lig</t>
  </si>
  <si>
    <t>OKAN ÜNİ.SK</t>
  </si>
  <si>
    <t>İSTANBUL</t>
  </si>
  <si>
    <t>EDİRNE RUMELİ GENÇLER BİRLİĞİ S.K.</t>
  </si>
  <si>
    <t>İSTEK SK</t>
  </si>
  <si>
    <t>ULUDAĞ TİMSAHLAR GSK</t>
  </si>
  <si>
    <t>BURSA</t>
  </si>
  <si>
    <t>KOCAELİ GSK</t>
  </si>
  <si>
    <t>KOCAELİ</t>
  </si>
  <si>
    <t>GUTSPOR</t>
  </si>
  <si>
    <t>İZMİR</t>
  </si>
  <si>
    <t>ÇINAR GSK</t>
  </si>
  <si>
    <t>ANKARA</t>
  </si>
  <si>
    <t>HACETTEPE SK</t>
  </si>
  <si>
    <t>SELÇUK KARTALLAR SK</t>
  </si>
  <si>
    <t>KONYA</t>
  </si>
  <si>
    <t xml:space="preserve">ANTALYASPOR </t>
  </si>
  <si>
    <t>ANTALYA</t>
  </si>
  <si>
    <t>EGEL PEDAL</t>
  </si>
  <si>
    <t>DENİZLİ</t>
  </si>
  <si>
    <t>ÜNİVERSİTESPOR</t>
  </si>
  <si>
    <t>ISPARTA</t>
  </si>
  <si>
    <t>A</t>
  </si>
  <si>
    <t>B</t>
  </si>
  <si>
    <t>C</t>
  </si>
  <si>
    <t>D</t>
  </si>
  <si>
    <t>KORUMALI FUTBOL 2.LİG FİKSTÜRÜ - 2016</t>
  </si>
  <si>
    <t>A1</t>
  </si>
  <si>
    <t>B1</t>
  </si>
  <si>
    <t>C1</t>
  </si>
  <si>
    <t>D1</t>
  </si>
  <si>
    <t>EDİRNE RUMELİ G. B. S.K.</t>
  </si>
  <si>
    <t>GRUP A</t>
  </si>
  <si>
    <t>GRUP B</t>
  </si>
  <si>
    <t>GRUP C</t>
  </si>
  <si>
    <t>GRUP D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</si>
</sst>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5" applyNumberFormat="0" applyAlignment="0" applyProtection="0"/>
    <xf numFmtId="0" fontId="27" fillId="21" borderId="6" applyNumberFormat="0" applyAlignment="0" applyProtection="0"/>
    <xf numFmtId="0" fontId="28" fillId="20" borderId="6" applyNumberFormat="0" applyAlignment="0" applyProtection="0"/>
    <xf numFmtId="0" fontId="29" fillId="22" borderId="7" applyNumberFormat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8" applyNumberFormat="0" applyFont="0" applyAlignment="0" applyProtection="0"/>
    <xf numFmtId="0" fontId="3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33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/>
    </xf>
    <xf numFmtId="0" fontId="33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10" xfId="0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8" borderId="22" xfId="0" applyFill="1" applyBorder="1" applyAlignment="1">
      <alignment horizontal="center"/>
    </xf>
    <xf numFmtId="0" fontId="0" fillId="8" borderId="23" xfId="0" applyFill="1" applyBorder="1" applyAlignment="1">
      <alignment horizontal="center"/>
    </xf>
    <xf numFmtId="0" fontId="0" fillId="8" borderId="24" xfId="0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5" xfId="0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8" borderId="25" xfId="0" applyFill="1" applyBorder="1" applyAlignment="1">
      <alignment horizontal="center"/>
    </xf>
    <xf numFmtId="0" fontId="0" fillId="8" borderId="24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8" borderId="26" xfId="0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8" borderId="23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35" fillId="8" borderId="26" xfId="0" applyFont="1" applyFill="1" applyBorder="1" applyAlignment="1">
      <alignment horizontal="center" vertical="center"/>
    </xf>
    <xf numFmtId="0" fontId="35" fillId="8" borderId="10" xfId="0" applyFont="1" applyFill="1" applyBorder="1" applyAlignment="1">
      <alignment horizontal="center" vertical="center"/>
    </xf>
    <xf numFmtId="0" fontId="35" fillId="8" borderId="25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O41"/>
  <sheetViews>
    <sheetView showGridLines="0" zoomScale="70" zoomScaleNormal="70" zoomScalePageLayoutView="70" workbookViewId="0" topLeftCell="A1">
      <selection activeCell="C10" sqref="C10:E10"/>
    </sheetView>
  </sheetViews>
  <sheetFormatPr defaultColWidth="8.8515625" defaultRowHeight="15"/>
  <cols>
    <col min="1" max="1" width="8.8515625" style="0" customWidth="1"/>
    <col min="2" max="2" width="11.00390625" style="0" bestFit="1" customWidth="1"/>
    <col min="3" max="5" width="9.28125" style="0" customWidth="1"/>
    <col min="6" max="6" width="9.28125" style="13" customWidth="1"/>
    <col min="7" max="7" width="8.8515625" style="0" customWidth="1"/>
    <col min="8" max="8" width="20.7109375" style="0" customWidth="1"/>
    <col min="9" max="9" width="2.140625" style="0" customWidth="1"/>
    <col min="10" max="10" width="20.7109375" style="0" customWidth="1"/>
    <col min="11" max="11" width="8.8515625" style="0" customWidth="1"/>
    <col min="12" max="12" width="20.7109375" style="0" customWidth="1"/>
    <col min="13" max="13" width="2.140625" style="0" customWidth="1"/>
    <col min="14" max="14" width="20.7109375" style="0" customWidth="1"/>
  </cols>
  <sheetData>
    <row r="1" s="13" customFormat="1" ht="15.75" thickBot="1"/>
    <row r="2" spans="2:15" ht="15">
      <c r="B2" s="13"/>
      <c r="C2" s="13"/>
      <c r="D2" s="13"/>
      <c r="E2" s="13"/>
      <c r="G2" s="18"/>
      <c r="H2" s="19"/>
      <c r="I2" s="19"/>
      <c r="J2" s="19"/>
      <c r="K2" s="19"/>
      <c r="L2" s="19"/>
      <c r="M2" s="19"/>
      <c r="N2" s="19"/>
      <c r="O2" s="20"/>
    </row>
    <row r="3" spans="7:15" ht="19.5" thickBot="1">
      <c r="G3" s="21"/>
      <c r="H3" s="46" t="s">
        <v>62</v>
      </c>
      <c r="I3" s="46"/>
      <c r="J3" s="46"/>
      <c r="K3" s="46"/>
      <c r="L3" s="46"/>
      <c r="M3" s="46"/>
      <c r="N3" s="46"/>
      <c r="O3" s="22"/>
    </row>
    <row r="4" spans="2:15" ht="15">
      <c r="B4" s="5" t="s">
        <v>23</v>
      </c>
      <c r="C4" s="54" t="s">
        <v>65</v>
      </c>
      <c r="D4" s="54"/>
      <c r="E4" s="55"/>
      <c r="G4" s="21"/>
      <c r="H4" s="16"/>
      <c r="I4" s="16"/>
      <c r="J4" s="16"/>
      <c r="K4" s="16"/>
      <c r="L4" s="16"/>
      <c r="M4" s="16"/>
      <c r="N4" s="16"/>
      <c r="O4" s="22"/>
    </row>
    <row r="5" spans="2:15" ht="15">
      <c r="B5" s="4" t="s">
        <v>25</v>
      </c>
      <c r="C5" s="56" t="s">
        <v>64</v>
      </c>
      <c r="D5" s="56"/>
      <c r="E5" s="57"/>
      <c r="F5" s="7"/>
      <c r="G5" s="21"/>
      <c r="H5" s="17" t="s">
        <v>49</v>
      </c>
      <c r="I5" s="17"/>
      <c r="J5" s="17" t="str">
        <f>B13</f>
        <v>06-07 Şubat</v>
      </c>
      <c r="K5" s="16"/>
      <c r="L5" s="17" t="s">
        <v>53</v>
      </c>
      <c r="M5" s="17"/>
      <c r="N5" s="17" t="str">
        <f>B17</f>
        <v>02-03 Nisan</v>
      </c>
      <c r="O5" s="22"/>
    </row>
    <row r="6" spans="2:15" ht="15">
      <c r="B6" s="4" t="s">
        <v>24</v>
      </c>
      <c r="C6" s="56" t="s">
        <v>66</v>
      </c>
      <c r="D6" s="56"/>
      <c r="E6" s="57"/>
      <c r="F6" s="7"/>
      <c r="G6" s="21"/>
      <c r="H6" s="16"/>
      <c r="I6" s="16"/>
      <c r="J6" s="16"/>
      <c r="K6" s="16"/>
      <c r="L6" s="16"/>
      <c r="M6" s="16"/>
      <c r="N6" s="16"/>
      <c r="O6" s="22"/>
    </row>
    <row r="7" spans="2:15" ht="15">
      <c r="B7" s="4" t="s">
        <v>47</v>
      </c>
      <c r="C7" s="56" t="s">
        <v>67</v>
      </c>
      <c r="D7" s="56"/>
      <c r="E7" s="57"/>
      <c r="F7" s="7"/>
      <c r="G7" s="21"/>
      <c r="H7" s="16" t="str">
        <f>VLOOKUP(Takımlar!D24,'BİRİNCİ LİG'!$B$4:$E$10,2,0)</f>
        <v>BOĞAZİÇİ SULTAN SK</v>
      </c>
      <c r="I7" s="16" t="s">
        <v>56</v>
      </c>
      <c r="J7" s="16" t="str">
        <f>VLOOKUP(Takımlar!E24,'BİRİNCİ LİG'!$B$4:$E$10,2,0)</f>
        <v>SAKARYA ÜNİ. SK</v>
      </c>
      <c r="K7" s="16"/>
      <c r="L7" s="16" t="str">
        <f>VLOOKUP(Takımlar!D48,'BİRİNCİ LİG'!$B$4:$E$10,2,0)</f>
        <v>KOÇ ÜNİ. SK</v>
      </c>
      <c r="M7" s="16" t="s">
        <v>56</v>
      </c>
      <c r="N7" s="16" t="str">
        <f>VLOOKUP(Takımlar!E48,'BİRİNCİ LİG'!$B$4:$E$10,2,0)</f>
        <v>ODTÜ SK</v>
      </c>
      <c r="O7" s="22"/>
    </row>
    <row r="8" spans="2:15" ht="15">
      <c r="B8" s="4" t="s">
        <v>21</v>
      </c>
      <c r="C8" s="56" t="s">
        <v>69</v>
      </c>
      <c r="D8" s="56"/>
      <c r="E8" s="57"/>
      <c r="F8" s="7"/>
      <c r="G8" s="21"/>
      <c r="H8" s="16" t="str">
        <f>VLOOKUP(Takımlar!D25,'BİRİNCİ LİG'!$B$4:$E$10,2,0)</f>
        <v>KOÇ ÜNİ. SK</v>
      </c>
      <c r="I8" s="16" t="s">
        <v>56</v>
      </c>
      <c r="J8" s="16" t="str">
        <f>VLOOKUP(Takımlar!E25,'BİRİNCİ LİG'!$B$4:$E$10,2,0)</f>
        <v>YEŞİLTEPE ORTAOKUL SK</v>
      </c>
      <c r="K8" s="16"/>
      <c r="L8" s="16" t="str">
        <f>VLOOKUP(Takımlar!D49,'BİRİNCİ LİG'!$B$4:$E$10,2,0)</f>
        <v>BOĞAZİÇİ SULTAN SK</v>
      </c>
      <c r="M8" s="16" t="s">
        <v>56</v>
      </c>
      <c r="N8" s="16" t="str">
        <f>VLOOKUP(Takımlar!E49,'BİRİNCİ LİG'!$B$4:$E$10,2,0)</f>
        <v>İTÜ SK</v>
      </c>
      <c r="O8" s="22"/>
    </row>
    <row r="9" spans="2:15" ht="15">
      <c r="B9" s="4" t="s">
        <v>22</v>
      </c>
      <c r="C9" s="56" t="s">
        <v>68</v>
      </c>
      <c r="D9" s="56"/>
      <c r="E9" s="57"/>
      <c r="F9" s="7"/>
      <c r="G9" s="21"/>
      <c r="H9" s="16" t="str">
        <f>VLOOKUP(Takımlar!D26,'BİRİNCİ LİG'!$B$4:$E$10,2,0)</f>
        <v>SOLİ SK</v>
      </c>
      <c r="I9" s="16" t="s">
        <v>56</v>
      </c>
      <c r="J9" s="16" t="str">
        <f>VLOOKUP(Takımlar!E26,'BİRİNCİ LİG'!$B$4:$E$10,2,0)</f>
        <v>İTÜ SK</v>
      </c>
      <c r="K9" s="16"/>
      <c r="L9" s="16" t="str">
        <f>VLOOKUP(Takımlar!D50,'BİRİNCİ LİG'!$B$4:$E$10,2,0)</f>
        <v>YEŞİLTEPE ORTAOKUL SK</v>
      </c>
      <c r="M9" s="16" t="s">
        <v>56</v>
      </c>
      <c r="N9" s="16" t="str">
        <f>VLOOKUP(Takımlar!E50,'BİRİNCİ LİG'!$B$4:$E$10,2,0)</f>
        <v>SOLİ SK</v>
      </c>
      <c r="O9" s="22"/>
    </row>
    <row r="10" spans="2:15" ht="15.75" thickBot="1">
      <c r="B10" s="6" t="s">
        <v>48</v>
      </c>
      <c r="C10" s="51" t="s">
        <v>70</v>
      </c>
      <c r="D10" s="51"/>
      <c r="E10" s="52"/>
      <c r="F10" s="7"/>
      <c r="G10" s="21"/>
      <c r="H10" s="16"/>
      <c r="I10" s="16"/>
      <c r="J10" s="16"/>
      <c r="K10" s="16"/>
      <c r="L10" s="16"/>
      <c r="M10" s="16"/>
      <c r="N10" s="16"/>
      <c r="O10" s="22"/>
    </row>
    <row r="11" spans="6:15" ht="15">
      <c r="F11" s="7"/>
      <c r="G11" s="21"/>
      <c r="H11" s="17" t="s">
        <v>50</v>
      </c>
      <c r="I11" s="17"/>
      <c r="J11" s="17" t="str">
        <f>B14</f>
        <v>20-21 Şubat</v>
      </c>
      <c r="K11" s="16"/>
      <c r="L11" s="17" t="s">
        <v>54</v>
      </c>
      <c r="M11" s="17"/>
      <c r="N11" s="17" t="str">
        <f>B18</f>
        <v>23-24 Nisan</v>
      </c>
      <c r="O11" s="22"/>
    </row>
    <row r="12" spans="7:15" ht="15.75" thickBot="1">
      <c r="G12" s="21"/>
      <c r="H12" s="16"/>
      <c r="I12" s="16"/>
      <c r="J12" s="16"/>
      <c r="K12" s="16"/>
      <c r="L12" s="16"/>
      <c r="M12" s="16"/>
      <c r="N12" s="16"/>
      <c r="O12" s="22"/>
    </row>
    <row r="13" spans="2:15" ht="15">
      <c r="B13" s="49" t="s">
        <v>18</v>
      </c>
      <c r="C13" s="50"/>
      <c r="D13" s="50" t="s">
        <v>9</v>
      </c>
      <c r="E13" s="53"/>
      <c r="G13" s="21"/>
      <c r="H13" s="16" t="str">
        <f>VLOOKUP(Takımlar!D30,'BİRİNCİ LİG'!$B$4:$E$10,2,0)</f>
        <v>SOLİ SK</v>
      </c>
      <c r="I13" s="16" t="s">
        <v>56</v>
      </c>
      <c r="J13" s="16" t="str">
        <f>VLOOKUP(Takımlar!E30,'BİRİNCİ LİG'!$B$4:$E$10,2,0)</f>
        <v>KOÇ ÜNİ. SK</v>
      </c>
      <c r="K13" s="16"/>
      <c r="L13" s="16" t="str">
        <f>VLOOKUP(Takımlar!D54,'BİRİNCİ LİG'!$B$4:$E$10,2,0)</f>
        <v>SAKARYA ÜNİ. SK</v>
      </c>
      <c r="M13" s="16" t="s">
        <v>56</v>
      </c>
      <c r="N13" s="16" t="str">
        <f>VLOOKUP(Takımlar!E54,'BİRİNCİ LİG'!$B$4:$E$10,2,0)</f>
        <v>SOLİ SK</v>
      </c>
      <c r="O13" s="22"/>
    </row>
    <row r="14" spans="2:15" ht="15">
      <c r="B14" s="42" t="s">
        <v>19</v>
      </c>
      <c r="C14" s="43"/>
      <c r="D14" s="43" t="s">
        <v>10</v>
      </c>
      <c r="E14" s="47"/>
      <c r="F14" s="7"/>
      <c r="G14" s="21"/>
      <c r="H14" s="16" t="str">
        <f>VLOOKUP(Takımlar!D31,'BİRİNCİ LİG'!$B$4:$E$10,2,0)</f>
        <v>İTÜ SK</v>
      </c>
      <c r="I14" s="16" t="s">
        <v>56</v>
      </c>
      <c r="J14" s="16" t="str">
        <f>VLOOKUP(Takımlar!E31,'BİRİNCİ LİG'!$B$4:$E$10,2,0)</f>
        <v>YEŞİLTEPE ORTAOKUL SK</v>
      </c>
      <c r="K14" s="16"/>
      <c r="L14" s="16" t="str">
        <f>VLOOKUP(Takımlar!D55,'BİRİNCİ LİG'!$B$4:$E$10,2,0)</f>
        <v>KOÇ ÜNİ. SK</v>
      </c>
      <c r="M14" s="16" t="s">
        <v>56</v>
      </c>
      <c r="N14" s="16" t="str">
        <f>VLOOKUP(Takımlar!E55,'BİRİNCİ LİG'!$B$4:$E$10,2,0)</f>
        <v>BOĞAZİÇİ SULTAN SK</v>
      </c>
      <c r="O14" s="22"/>
    </row>
    <row r="15" spans="2:15" ht="15">
      <c r="B15" s="42" t="s">
        <v>6</v>
      </c>
      <c r="C15" s="43"/>
      <c r="D15" s="43" t="s">
        <v>11</v>
      </c>
      <c r="E15" s="47"/>
      <c r="F15" s="7"/>
      <c r="G15" s="21"/>
      <c r="H15" s="16" t="str">
        <f>VLOOKUP(Takımlar!D32,'BİRİNCİ LİG'!$B$4:$E$10,2,0)</f>
        <v>ODTÜ SK</v>
      </c>
      <c r="I15" s="16" t="s">
        <v>56</v>
      </c>
      <c r="J15" s="16" t="str">
        <f>VLOOKUP(Takımlar!E32,'BİRİNCİ LİG'!$B$4:$E$10,2,0)</f>
        <v>SAKARYA ÜNİ. SK</v>
      </c>
      <c r="K15" s="16"/>
      <c r="L15" s="16" t="str">
        <f>VLOOKUP(Takımlar!D56,'BİRİNCİ LİG'!$B$4:$E$10,2,0)</f>
        <v>YEŞİLTEPE ORTAOKUL SK</v>
      </c>
      <c r="M15" s="16" t="s">
        <v>56</v>
      </c>
      <c r="N15" s="16" t="str">
        <f>VLOOKUP(Takımlar!E56,'BİRİNCİ LİG'!$B$4:$E$10,2,0)</f>
        <v>ODTÜ SK</v>
      </c>
      <c r="O15" s="22"/>
    </row>
    <row r="16" spans="2:15" ht="15">
      <c r="B16" s="42" t="s">
        <v>0</v>
      </c>
      <c r="C16" s="43"/>
      <c r="D16" s="43" t="s">
        <v>12</v>
      </c>
      <c r="E16" s="47"/>
      <c r="F16" s="7"/>
      <c r="G16" s="21"/>
      <c r="H16" s="16"/>
      <c r="I16" s="16"/>
      <c r="J16" s="16"/>
      <c r="K16" s="16"/>
      <c r="L16" s="16"/>
      <c r="M16" s="16"/>
      <c r="N16" s="16"/>
      <c r="O16" s="22"/>
    </row>
    <row r="17" spans="2:15" ht="15">
      <c r="B17" s="42" t="s">
        <v>7</v>
      </c>
      <c r="C17" s="43"/>
      <c r="D17" s="43" t="s">
        <v>13</v>
      </c>
      <c r="E17" s="47"/>
      <c r="F17" s="7"/>
      <c r="G17" s="21"/>
      <c r="H17" s="17" t="s">
        <v>51</v>
      </c>
      <c r="I17" s="17"/>
      <c r="J17" s="17" t="str">
        <f>B15</f>
        <v>05-06 Mart</v>
      </c>
      <c r="K17" s="16"/>
      <c r="L17" s="17" t="s">
        <v>55</v>
      </c>
      <c r="M17" s="17"/>
      <c r="N17" s="17" t="str">
        <f>B19</f>
        <v>07-08 Mayıs</v>
      </c>
      <c r="O17" s="22"/>
    </row>
    <row r="18" spans="2:15" ht="15">
      <c r="B18" s="42" t="s">
        <v>2</v>
      </c>
      <c r="C18" s="43"/>
      <c r="D18" s="43" t="s">
        <v>14</v>
      </c>
      <c r="E18" s="47"/>
      <c r="F18" s="7"/>
      <c r="G18" s="21"/>
      <c r="H18" s="16"/>
      <c r="I18" s="16"/>
      <c r="J18" s="16"/>
      <c r="K18" s="16"/>
      <c r="L18" s="16"/>
      <c r="M18" s="16"/>
      <c r="N18" s="16"/>
      <c r="O18" s="22"/>
    </row>
    <row r="19" spans="2:15" ht="15">
      <c r="B19" s="42" t="s">
        <v>8</v>
      </c>
      <c r="C19" s="43"/>
      <c r="D19" s="43" t="s">
        <v>15</v>
      </c>
      <c r="E19" s="47"/>
      <c r="F19" s="7"/>
      <c r="G19" s="21"/>
      <c r="H19" s="16" t="str">
        <f>VLOOKUP(Takımlar!D36,'BİRİNCİ LİG'!$B$4:$E$10,2,0)</f>
        <v>ODTÜ SK</v>
      </c>
      <c r="I19" s="16" t="s">
        <v>56</v>
      </c>
      <c r="J19" s="16" t="str">
        <f>VLOOKUP(Takımlar!E36,'BİRİNCİ LİG'!$B$4:$E$10,2,0)</f>
        <v>BOĞAZİÇİ SULTAN SK</v>
      </c>
      <c r="K19" s="16"/>
      <c r="L19" s="16" t="str">
        <f>VLOOKUP(Takımlar!D60,'BİRİNCİ LİG'!$B$4:$E$10,2,0)</f>
        <v>SAKARYA ÜNİ. SK</v>
      </c>
      <c r="M19" s="16" t="s">
        <v>56</v>
      </c>
      <c r="N19" s="16" t="str">
        <f>VLOOKUP(Takımlar!E60,'BİRİNCİ LİG'!$B$4:$E$10,2,0)</f>
        <v>KOÇ ÜNİ. SK</v>
      </c>
      <c r="O19" s="22"/>
    </row>
    <row r="20" spans="2:15" ht="15">
      <c r="B20" s="42" t="s">
        <v>4</v>
      </c>
      <c r="C20" s="43"/>
      <c r="D20" s="43" t="s">
        <v>16</v>
      </c>
      <c r="E20" s="47"/>
      <c r="F20" s="7"/>
      <c r="G20" s="21"/>
      <c r="H20" s="16" t="str">
        <f>VLOOKUP(Takımlar!D37,'BİRİNCİ LİG'!$B$4:$E$10,2,0)</f>
        <v>İTÜ SK</v>
      </c>
      <c r="I20" s="16" t="s">
        <v>56</v>
      </c>
      <c r="J20" s="16" t="str">
        <f>VLOOKUP(Takımlar!E37,'BİRİNCİ LİG'!$B$4:$E$10,2,0)</f>
        <v>KOÇ ÜNİ. SK</v>
      </c>
      <c r="K20" s="16"/>
      <c r="L20" s="16" t="str">
        <f>VLOOKUP(Takımlar!D61,'BİRİNCİ LİG'!$B$4:$E$10,2,0)</f>
        <v>ODTÜ SK</v>
      </c>
      <c r="M20" s="16" t="s">
        <v>56</v>
      </c>
      <c r="N20" s="16" t="str">
        <f>VLOOKUP(Takımlar!E61,'BİRİNCİ LİG'!$B$4:$E$10,2,0)</f>
        <v>İTÜ SK</v>
      </c>
      <c r="O20" s="22"/>
    </row>
    <row r="21" spans="2:15" ht="15.75" thickBot="1">
      <c r="B21" s="44" t="s">
        <v>5</v>
      </c>
      <c r="C21" s="45"/>
      <c r="D21" s="45" t="s">
        <v>17</v>
      </c>
      <c r="E21" s="48"/>
      <c r="F21" s="7"/>
      <c r="G21" s="21"/>
      <c r="H21" s="16" t="str">
        <f>VLOOKUP(Takımlar!D38,'BİRİNCİ LİG'!$B$4:$E$10,2,0)</f>
        <v>SAKARYA ÜNİ. SK</v>
      </c>
      <c r="I21" s="16" t="s">
        <v>56</v>
      </c>
      <c r="J21" s="16" t="str">
        <f>VLOOKUP(Takımlar!E38,'BİRİNCİ LİG'!$B$4:$E$10,2,0)</f>
        <v>YEŞİLTEPE ORTAOKUL SK</v>
      </c>
      <c r="K21" s="16"/>
      <c r="L21" s="16" t="str">
        <f>VLOOKUP(Takımlar!D62,'BİRİNCİ LİG'!$B$4:$E$10,2,0)</f>
        <v>BOĞAZİÇİ SULTAN SK</v>
      </c>
      <c r="M21" s="16" t="s">
        <v>56</v>
      </c>
      <c r="N21" s="16" t="str">
        <f>VLOOKUP(Takımlar!E62,'BİRİNCİ LİG'!$B$4:$E$10,2,0)</f>
        <v>SOLİ SK</v>
      </c>
      <c r="O21" s="22"/>
    </row>
    <row r="22" spans="6:15" ht="15">
      <c r="F22" s="7"/>
      <c r="G22" s="21"/>
      <c r="H22" s="16"/>
      <c r="I22" s="16"/>
      <c r="J22" s="16"/>
      <c r="K22" s="16"/>
      <c r="L22" s="16"/>
      <c r="M22" s="16"/>
      <c r="N22" s="16"/>
      <c r="O22" s="22"/>
    </row>
    <row r="23" spans="7:15" ht="15">
      <c r="G23" s="21"/>
      <c r="H23" s="17" t="s">
        <v>52</v>
      </c>
      <c r="I23" s="17"/>
      <c r="J23" s="17" t="str">
        <f>B16</f>
        <v>19-20 Mart</v>
      </c>
      <c r="K23" s="16"/>
      <c r="L23" s="17" t="s">
        <v>57</v>
      </c>
      <c r="M23" s="17"/>
      <c r="N23" s="17" t="str">
        <f>B20</f>
        <v>21-22 Mayıs</v>
      </c>
      <c r="O23" s="22"/>
    </row>
    <row r="24" spans="7:15" ht="15">
      <c r="G24" s="21"/>
      <c r="H24" s="16"/>
      <c r="I24" s="16"/>
      <c r="J24" s="16"/>
      <c r="K24" s="16"/>
      <c r="L24" s="16"/>
      <c r="M24" s="16"/>
      <c r="N24" s="16"/>
      <c r="O24" s="22"/>
    </row>
    <row r="25" spans="7:15" ht="15">
      <c r="G25" s="21"/>
      <c r="H25" s="16" t="str">
        <f>VLOOKUP(Takımlar!D42,'BİRİNCİ LİG'!$B$4:$E$10,2,0)</f>
        <v>YEŞİLTEPE ORTAOKUL SK</v>
      </c>
      <c r="I25" s="16" t="s">
        <v>56</v>
      </c>
      <c r="J25" s="16" t="str">
        <f>VLOOKUP(Takımlar!E42,'BİRİNCİ LİG'!$B$4:$E$10,2,0)</f>
        <v>BOĞAZİÇİ SULTAN SK</v>
      </c>
      <c r="K25" s="16"/>
      <c r="L25" s="16" t="s">
        <v>58</v>
      </c>
      <c r="M25" s="16" t="s">
        <v>56</v>
      </c>
      <c r="N25" s="16" t="s">
        <v>59</v>
      </c>
      <c r="O25" s="22"/>
    </row>
    <row r="26" spans="7:15" ht="15">
      <c r="G26" s="21"/>
      <c r="H26" s="16" t="str">
        <f>VLOOKUP(Takımlar!D43,'BİRİNCİ LİG'!$B$4:$E$10,2,0)</f>
        <v>İTÜ SK</v>
      </c>
      <c r="I26" s="16" t="s">
        <v>56</v>
      </c>
      <c r="J26" s="16" t="str">
        <f>VLOOKUP(Takımlar!E43,'BİRİNCİ LİG'!$B$4:$E$10,2,0)</f>
        <v>SAKARYA ÜNİ. SK</v>
      </c>
      <c r="K26" s="16"/>
      <c r="L26" s="16" t="s">
        <v>60</v>
      </c>
      <c r="M26" s="16" t="s">
        <v>56</v>
      </c>
      <c r="N26" s="16" t="s">
        <v>61</v>
      </c>
      <c r="O26" s="22"/>
    </row>
    <row r="27" spans="7:15" ht="15">
      <c r="G27" s="21"/>
      <c r="H27" s="16" t="str">
        <f>VLOOKUP(Takımlar!D44,'BİRİNCİ LİG'!$B$4:$E$10,2,0)</f>
        <v>SOLİ SK</v>
      </c>
      <c r="I27" s="16" t="s">
        <v>56</v>
      </c>
      <c r="J27" s="16" t="str">
        <f>VLOOKUP(Takımlar!E44,'BİRİNCİ LİG'!$B$4:$E$10,2,0)</f>
        <v>ODTÜ SK</v>
      </c>
      <c r="K27" s="16"/>
      <c r="L27" s="16"/>
      <c r="M27" s="16"/>
      <c r="N27" s="16"/>
      <c r="O27" s="22"/>
    </row>
    <row r="28" spans="7:15" ht="15">
      <c r="G28" s="21"/>
      <c r="H28" s="16"/>
      <c r="I28" s="16"/>
      <c r="J28" s="16"/>
      <c r="K28" s="16"/>
      <c r="O28" s="22"/>
    </row>
    <row r="29" spans="7:15" ht="15">
      <c r="G29" s="21"/>
      <c r="H29" s="16"/>
      <c r="I29" s="16"/>
      <c r="J29" s="16"/>
      <c r="K29" s="16"/>
      <c r="L29" s="17" t="s">
        <v>20</v>
      </c>
      <c r="M29" s="17"/>
      <c r="N29" s="17" t="str">
        <f>B21</f>
        <v>4-5 Haziran</v>
      </c>
      <c r="O29" s="22"/>
    </row>
    <row r="30" spans="7:15" ht="15">
      <c r="G30" s="21"/>
      <c r="H30" s="16"/>
      <c r="I30" s="16"/>
      <c r="J30" s="16"/>
      <c r="K30" s="16"/>
      <c r="L30" s="16"/>
      <c r="M30" s="16"/>
      <c r="N30" s="16"/>
      <c r="O30" s="22"/>
    </row>
    <row r="31" spans="7:15" ht="15.75" thickBot="1">
      <c r="G31" s="23"/>
      <c r="H31" s="24"/>
      <c r="I31" s="24"/>
      <c r="J31" s="24"/>
      <c r="K31" s="24"/>
      <c r="L31" s="24"/>
      <c r="M31" s="24"/>
      <c r="N31" s="24"/>
      <c r="O31" s="25"/>
    </row>
    <row r="35" spans="12:14" ht="15">
      <c r="L35" s="3"/>
      <c r="M35" s="3"/>
      <c r="N35" s="3"/>
    </row>
    <row r="41" spans="12:14" ht="15">
      <c r="L41" s="3"/>
      <c r="M41" s="3"/>
      <c r="N41" s="3"/>
    </row>
  </sheetData>
  <sheetProtection/>
  <mergeCells count="26">
    <mergeCell ref="D14:E14"/>
    <mergeCell ref="D15:E15"/>
    <mergeCell ref="D16:E16"/>
    <mergeCell ref="D17:E17"/>
    <mergeCell ref="C4:E4"/>
    <mergeCell ref="C5:E5"/>
    <mergeCell ref="C6:E6"/>
    <mergeCell ref="C7:E7"/>
    <mergeCell ref="C8:E8"/>
    <mergeCell ref="C9:E9"/>
    <mergeCell ref="B19:C19"/>
    <mergeCell ref="B20:C20"/>
    <mergeCell ref="B21:C21"/>
    <mergeCell ref="H3:N3"/>
    <mergeCell ref="D18:E18"/>
    <mergeCell ref="D19:E19"/>
    <mergeCell ref="D20:E20"/>
    <mergeCell ref="D21:E21"/>
    <mergeCell ref="B13:C13"/>
    <mergeCell ref="B14:C14"/>
    <mergeCell ref="B15:C15"/>
    <mergeCell ref="B16:C16"/>
    <mergeCell ref="B17:C17"/>
    <mergeCell ref="B18:C18"/>
    <mergeCell ref="C10:E10"/>
    <mergeCell ref="D13:E13"/>
  </mergeCells>
  <printOptions/>
  <pageMargins left="0.7" right="0.7" top="0.75" bottom="0.75" header="0.3" footer="0.3"/>
  <pageSetup orientation="portrait" paperSize="9"/>
  <ignoredErrors>
    <ignoredError sqref="B13:B18 B19:B21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Q31"/>
  <sheetViews>
    <sheetView showGridLines="0" tabSelected="1" zoomScale="70" zoomScaleNormal="70" zoomScalePageLayoutView="70" workbookViewId="0" topLeftCell="A1">
      <selection activeCell="D6" sqref="D6"/>
    </sheetView>
  </sheetViews>
  <sheetFormatPr defaultColWidth="8.8515625" defaultRowHeight="15"/>
  <cols>
    <col min="1" max="1" width="8.8515625" style="0" customWidth="1"/>
    <col min="2" max="2" width="32.140625" style="0" bestFit="1" customWidth="1"/>
    <col min="3" max="3" width="7.140625" style="0" customWidth="1"/>
    <col min="4" max="4" width="5.8515625" style="14" customWidth="1"/>
    <col min="5" max="7" width="8.8515625" style="0" customWidth="1"/>
    <col min="8" max="8" width="8.8515625" style="13" customWidth="1"/>
    <col min="9" max="9" width="21.7109375" style="0" customWidth="1"/>
    <col min="10" max="10" width="3.421875" style="14" customWidth="1"/>
    <col min="11" max="11" width="21.7109375" style="0" customWidth="1"/>
    <col min="12" max="12" width="8.8515625" style="0" customWidth="1"/>
    <col min="13" max="13" width="8.8515625" style="13" customWidth="1"/>
    <col min="14" max="14" width="21.7109375" style="0" customWidth="1"/>
    <col min="15" max="15" width="3.140625" style="14" customWidth="1"/>
    <col min="16" max="16" width="21.7109375" style="0" customWidth="1"/>
  </cols>
  <sheetData>
    <row r="1" spans="2:3" ht="15.75" thickBot="1">
      <c r="B1" s="13"/>
      <c r="C1" s="13"/>
    </row>
    <row r="2" spans="2:17" ht="15">
      <c r="B2" s="13"/>
      <c r="C2" s="13"/>
      <c r="G2" s="18"/>
      <c r="H2" s="19"/>
      <c r="I2" s="19"/>
      <c r="J2" s="34"/>
      <c r="K2" s="19"/>
      <c r="L2" s="19"/>
      <c r="M2" s="19"/>
      <c r="N2" s="19"/>
      <c r="O2" s="34"/>
      <c r="P2" s="19"/>
      <c r="Q2" s="20"/>
    </row>
    <row r="3" spans="7:17" ht="19.5" thickBot="1">
      <c r="G3" s="21"/>
      <c r="H3" s="16"/>
      <c r="I3" s="46" t="s">
        <v>97</v>
      </c>
      <c r="J3" s="46"/>
      <c r="K3" s="46"/>
      <c r="L3" s="46"/>
      <c r="M3" s="46"/>
      <c r="N3" s="46"/>
      <c r="O3" s="46"/>
      <c r="P3" s="46"/>
      <c r="Q3" s="22"/>
    </row>
    <row r="4" spans="2:17" ht="15">
      <c r="B4" s="28" t="s">
        <v>72</v>
      </c>
      <c r="C4" s="62" t="s">
        <v>96</v>
      </c>
      <c r="D4" s="37">
        <v>3</v>
      </c>
      <c r="G4" s="21"/>
      <c r="H4" s="16"/>
      <c r="I4" s="16"/>
      <c r="J4" s="7"/>
      <c r="K4" s="16"/>
      <c r="L4" s="16"/>
      <c r="M4" s="16"/>
      <c r="N4" s="16"/>
      <c r="O4" s="7"/>
      <c r="P4" s="16"/>
      <c r="Q4" s="22"/>
    </row>
    <row r="5" spans="2:17" ht="15">
      <c r="B5" s="29" t="s">
        <v>74</v>
      </c>
      <c r="C5" s="63"/>
      <c r="D5" s="38">
        <v>2</v>
      </c>
      <c r="G5" s="21"/>
      <c r="H5" s="16"/>
      <c r="I5" s="17" t="s">
        <v>49</v>
      </c>
      <c r="J5" s="35"/>
      <c r="K5" s="17" t="str">
        <f>B22</f>
        <v>06-07 Şubat</v>
      </c>
      <c r="L5" s="16"/>
      <c r="M5" s="16"/>
      <c r="N5" s="17" t="s">
        <v>52</v>
      </c>
      <c r="O5" s="35"/>
      <c r="P5" s="17" t="str">
        <f>B25</f>
        <v>19-20 Mart</v>
      </c>
      <c r="Q5" s="22"/>
    </row>
    <row r="6" spans="2:17" ht="15.75" thickBot="1">
      <c r="B6" s="30" t="s">
        <v>75</v>
      </c>
      <c r="C6" s="64"/>
      <c r="D6" s="39">
        <v>1</v>
      </c>
      <c r="G6" s="21"/>
      <c r="H6" s="16"/>
      <c r="I6" s="16"/>
      <c r="J6" s="7"/>
      <c r="K6" s="16"/>
      <c r="L6" s="16"/>
      <c r="M6" s="16"/>
      <c r="N6" s="16"/>
      <c r="O6" s="7"/>
      <c r="P6" s="16"/>
      <c r="Q6" s="22"/>
    </row>
    <row r="7" spans="2:17" ht="15.75" thickBot="1">
      <c r="B7" s="27"/>
      <c r="G7" s="21"/>
      <c r="H7" s="16" t="s">
        <v>103</v>
      </c>
      <c r="I7" s="16" t="str">
        <f>VLOOKUP("A1",Takımlar!$D$5:$F$19,2,0)</f>
        <v>ÇINAR GSK</v>
      </c>
      <c r="J7" s="7" t="s">
        <v>56</v>
      </c>
      <c r="K7" s="16" t="str">
        <f>VLOOKUP("A2",Takımlar!$D$5:$F$19,2,0)</f>
        <v>SELÇUK KARTALLAR SK</v>
      </c>
      <c r="L7" s="16"/>
      <c r="M7" s="16" t="s">
        <v>103</v>
      </c>
      <c r="N7" s="16" t="str">
        <f>VLOOKUP("A2",Takımlar!$D$5:$F$19,2,0)</f>
        <v>SELÇUK KARTALLAR SK</v>
      </c>
      <c r="O7" s="7" t="s">
        <v>56</v>
      </c>
      <c r="P7" s="16" t="str">
        <f>VLOOKUP("A1",Takımlar!$D$5:$F$19,2,0)</f>
        <v>ÇINAR GSK</v>
      </c>
      <c r="Q7" s="22"/>
    </row>
    <row r="8" spans="2:17" ht="15">
      <c r="B8" s="28" t="s">
        <v>76</v>
      </c>
      <c r="C8" s="62" t="s">
        <v>95</v>
      </c>
      <c r="D8" s="37">
        <v>3</v>
      </c>
      <c r="G8" s="21"/>
      <c r="H8" s="16" t="s">
        <v>104</v>
      </c>
      <c r="I8" s="16" t="str">
        <f>VLOOKUP("B1",Takımlar!$D$5:$F$19,2,0)</f>
        <v>ANTALYASPOR </v>
      </c>
      <c r="J8" s="7" t="s">
        <v>56</v>
      </c>
      <c r="K8" s="16" t="str">
        <f>VLOOKUP("B2",Takımlar!$D$5:$F$19,2,0)</f>
        <v>EGEL PEDAL</v>
      </c>
      <c r="L8" s="16"/>
      <c r="M8" s="16" t="s">
        <v>104</v>
      </c>
      <c r="N8" s="16" t="str">
        <f>VLOOKUP("B2",Takımlar!$D$5:$F$19,2,0)</f>
        <v>EGEL PEDAL</v>
      </c>
      <c r="O8" s="7" t="s">
        <v>56</v>
      </c>
      <c r="P8" s="16" t="str">
        <f>VLOOKUP("B1",Takımlar!$D$5:$F$19,2,0)</f>
        <v>ANTALYASPOR </v>
      </c>
      <c r="Q8" s="22"/>
    </row>
    <row r="9" spans="2:17" ht="15">
      <c r="B9" s="29" t="s">
        <v>78</v>
      </c>
      <c r="C9" s="63"/>
      <c r="D9" s="38">
        <v>2</v>
      </c>
      <c r="G9" s="21"/>
      <c r="H9" s="16" t="s">
        <v>105</v>
      </c>
      <c r="I9" s="16" t="str">
        <f>VLOOKUP("C1",Takımlar!$D$5:$F$19,2,0)</f>
        <v>GUTSPOR</v>
      </c>
      <c r="J9" s="7" t="s">
        <v>56</v>
      </c>
      <c r="K9" s="16" t="str">
        <f>VLOOKUP("C2",Takımlar!$D$5:$F$19,2,0)</f>
        <v>KOCAELİ GSK</v>
      </c>
      <c r="L9" s="16"/>
      <c r="M9" s="16" t="s">
        <v>105</v>
      </c>
      <c r="N9" s="16" t="str">
        <f>VLOOKUP("C2",Takımlar!$D$5:$F$19,2,0)</f>
        <v>KOCAELİ GSK</v>
      </c>
      <c r="O9" s="7" t="s">
        <v>56</v>
      </c>
      <c r="P9" s="16" t="str">
        <f>VLOOKUP("C1",Takımlar!$D$5:$F$19,2,0)</f>
        <v>GUTSPOR</v>
      </c>
      <c r="Q9" s="22"/>
    </row>
    <row r="10" spans="2:17" ht="15.75" thickBot="1">
      <c r="B10" s="30" t="s">
        <v>80</v>
      </c>
      <c r="C10" s="64"/>
      <c r="D10" s="39">
        <v>1</v>
      </c>
      <c r="G10" s="21"/>
      <c r="H10" s="2" t="s">
        <v>106</v>
      </c>
      <c r="I10" s="16" t="str">
        <f>VLOOKUP("D1",Takımlar!$D$5:$F$19,2,0)</f>
        <v>İSTEK SK</v>
      </c>
      <c r="J10" s="7" t="s">
        <v>56</v>
      </c>
      <c r="K10" s="16" t="str">
        <f>VLOOKUP("D2",Takımlar!$D$5:$F$19,2,0)</f>
        <v>EDİRNE RUMELİ G. B. S.K.</v>
      </c>
      <c r="L10" s="16"/>
      <c r="M10" s="2" t="s">
        <v>106</v>
      </c>
      <c r="N10" s="16" t="str">
        <f>VLOOKUP("D2",Takımlar!$D$5:$F$19,2,0)</f>
        <v>EDİRNE RUMELİ G. B. S.K.</v>
      </c>
      <c r="O10" s="7" t="s">
        <v>56</v>
      </c>
      <c r="P10" s="16" t="str">
        <f>VLOOKUP("D1",Takımlar!$D$5:$F$19,2,0)</f>
        <v>İSTEK SK</v>
      </c>
      <c r="Q10" s="22"/>
    </row>
    <row r="11" spans="2:17" ht="15.75" thickBot="1">
      <c r="B11" s="27"/>
      <c r="G11" s="21"/>
      <c r="H11" s="16"/>
      <c r="I11" s="16"/>
      <c r="J11" s="7"/>
      <c r="K11" s="16"/>
      <c r="L11" s="16"/>
      <c r="M11" s="16"/>
      <c r="N11" s="16"/>
      <c r="O11" s="7"/>
      <c r="P11" s="16"/>
      <c r="Q11" s="22"/>
    </row>
    <row r="12" spans="2:17" ht="15">
      <c r="B12" s="28" t="s">
        <v>82</v>
      </c>
      <c r="C12" s="62" t="s">
        <v>93</v>
      </c>
      <c r="D12" s="37">
        <v>1</v>
      </c>
      <c r="G12" s="21"/>
      <c r="H12" s="16"/>
      <c r="I12" s="17" t="s">
        <v>50</v>
      </c>
      <c r="J12" s="35"/>
      <c r="K12" s="17" t="str">
        <f>B23</f>
        <v>20-21 Şubat</v>
      </c>
      <c r="L12" s="16"/>
      <c r="M12" s="16"/>
      <c r="N12" s="17" t="s">
        <v>53</v>
      </c>
      <c r="O12" s="35"/>
      <c r="P12" s="17" t="str">
        <f>B26</f>
        <v>02-03 Nisan</v>
      </c>
      <c r="Q12" s="22"/>
    </row>
    <row r="13" spans="2:17" ht="15">
      <c r="B13" s="29" t="s">
        <v>84</v>
      </c>
      <c r="C13" s="63"/>
      <c r="D13" s="38">
        <v>3</v>
      </c>
      <c r="G13" s="21"/>
      <c r="H13" s="16"/>
      <c r="I13" s="16"/>
      <c r="J13" s="7"/>
      <c r="K13" s="16"/>
      <c r="L13" s="16"/>
      <c r="M13" s="16"/>
      <c r="N13" s="16"/>
      <c r="O13" s="7"/>
      <c r="P13" s="16"/>
      <c r="Q13" s="22"/>
    </row>
    <row r="14" spans="2:17" ht="15.75" thickBot="1">
      <c r="B14" s="30" t="s">
        <v>85</v>
      </c>
      <c r="C14" s="64"/>
      <c r="D14" s="39">
        <v>2</v>
      </c>
      <c r="G14" s="21"/>
      <c r="H14" s="16" t="s">
        <v>103</v>
      </c>
      <c r="I14" s="16" t="str">
        <f>VLOOKUP("A3",Takımlar!$D$5:$F$19,2,0)</f>
        <v>HACETTEPE SK</v>
      </c>
      <c r="J14" s="7" t="s">
        <v>56</v>
      </c>
      <c r="K14" s="16" t="str">
        <f>VLOOKUP("A1",Takımlar!$D$5:$F$19,2,0)</f>
        <v>ÇINAR GSK</v>
      </c>
      <c r="L14" s="16"/>
      <c r="M14" s="16" t="s">
        <v>103</v>
      </c>
      <c r="N14" s="16" t="str">
        <f>VLOOKUP("A1",Takımlar!$D$5:$F$19,2,0)</f>
        <v>ÇINAR GSK</v>
      </c>
      <c r="O14" s="7" t="s">
        <v>56</v>
      </c>
      <c r="P14" s="16" t="str">
        <f>VLOOKUP("A3",Takımlar!$D$5:$F$19,2,0)</f>
        <v>HACETTEPE SK</v>
      </c>
      <c r="Q14" s="22"/>
    </row>
    <row r="15" spans="2:17" ht="15.75" thickBot="1">
      <c r="B15" s="27"/>
      <c r="G15" s="21"/>
      <c r="H15" s="16" t="s">
        <v>104</v>
      </c>
      <c r="I15" s="16" t="str">
        <f>VLOOKUP("B3",Takımlar!$D$5:$F$19,2,0)</f>
        <v>ÜNİVERSİTESPOR</v>
      </c>
      <c r="J15" s="7" t="s">
        <v>56</v>
      </c>
      <c r="K15" s="16" t="str">
        <f>VLOOKUP("B1",Takımlar!$D$5:$F$19,2,0)</f>
        <v>ANTALYASPOR </v>
      </c>
      <c r="L15" s="16"/>
      <c r="M15" s="16" t="s">
        <v>104</v>
      </c>
      <c r="N15" s="16" t="str">
        <f>VLOOKUP("B1",Takımlar!$D$5:$F$19,2,0)</f>
        <v>ANTALYASPOR </v>
      </c>
      <c r="O15" s="7" t="s">
        <v>56</v>
      </c>
      <c r="P15" s="16" t="str">
        <f>VLOOKUP("B3",Takımlar!$D$5:$F$19,2,0)</f>
        <v>ÜNİVERSİTESPOR</v>
      </c>
      <c r="Q15" s="22"/>
    </row>
    <row r="16" spans="2:17" ht="15">
      <c r="B16" s="28" t="s">
        <v>87</v>
      </c>
      <c r="C16" s="62" t="s">
        <v>94</v>
      </c>
      <c r="D16" s="37">
        <v>1</v>
      </c>
      <c r="G16" s="21"/>
      <c r="H16" s="16" t="s">
        <v>105</v>
      </c>
      <c r="I16" s="16" t="str">
        <f>VLOOKUP("C3",Takımlar!$D$5:$F$19,2,0)</f>
        <v>ULUDAĞ TİMSAHLAR GSK</v>
      </c>
      <c r="J16" s="7" t="s">
        <v>56</v>
      </c>
      <c r="K16" s="16" t="str">
        <f>VLOOKUP("C1",Takımlar!$D$5:$F$19,2,0)</f>
        <v>GUTSPOR</v>
      </c>
      <c r="L16" s="16"/>
      <c r="M16" s="16" t="s">
        <v>105</v>
      </c>
      <c r="N16" s="16" t="str">
        <f>VLOOKUP("C1",Takımlar!$D$5:$F$19,2,0)</f>
        <v>GUTSPOR</v>
      </c>
      <c r="O16" s="7" t="s">
        <v>56</v>
      </c>
      <c r="P16" s="16" t="str">
        <f>VLOOKUP("C3",Takımlar!$D$5:$F$19,2,0)</f>
        <v>ULUDAĞ TİMSAHLAR GSK</v>
      </c>
      <c r="Q16" s="22"/>
    </row>
    <row r="17" spans="2:17" ht="15">
      <c r="B17" s="29" t="s">
        <v>89</v>
      </c>
      <c r="C17" s="63"/>
      <c r="D17" s="38">
        <v>2</v>
      </c>
      <c r="G17" s="21"/>
      <c r="H17" s="2" t="s">
        <v>106</v>
      </c>
      <c r="I17" s="16" t="str">
        <f>VLOOKUP("D3",Takımlar!$D$5:$F$19,2,0)</f>
        <v>OKAN ÜNİ.SK</v>
      </c>
      <c r="J17" s="7" t="s">
        <v>56</v>
      </c>
      <c r="K17" s="16" t="str">
        <f>VLOOKUP("D1",Takımlar!$D$5:$F$19,2,0)</f>
        <v>İSTEK SK</v>
      </c>
      <c r="L17" s="16"/>
      <c r="M17" s="2" t="s">
        <v>106</v>
      </c>
      <c r="N17" s="16" t="str">
        <f>VLOOKUP("D1",Takımlar!$D$5:$F$19,2,0)</f>
        <v>İSTEK SK</v>
      </c>
      <c r="O17" s="7" t="s">
        <v>56</v>
      </c>
      <c r="P17" s="16" t="str">
        <f>VLOOKUP("D3",Takımlar!$D$5:$F$19,2,0)</f>
        <v>OKAN ÜNİ.SK</v>
      </c>
      <c r="Q17" s="22"/>
    </row>
    <row r="18" spans="2:17" ht="15.75" thickBot="1">
      <c r="B18" s="30" t="s">
        <v>91</v>
      </c>
      <c r="C18" s="64"/>
      <c r="D18" s="39">
        <v>3</v>
      </c>
      <c r="G18" s="21"/>
      <c r="H18" s="16"/>
      <c r="I18" s="16"/>
      <c r="J18" s="7"/>
      <c r="K18" s="16"/>
      <c r="L18" s="16"/>
      <c r="M18" s="16"/>
      <c r="Q18" s="22"/>
    </row>
    <row r="19" spans="7:17" ht="15">
      <c r="G19" s="21"/>
      <c r="H19" s="16"/>
      <c r="I19" s="17" t="s">
        <v>51</v>
      </c>
      <c r="J19" s="35"/>
      <c r="K19" s="17" t="str">
        <f>B24</f>
        <v>05-06 Mart</v>
      </c>
      <c r="L19" s="16"/>
      <c r="M19" s="16"/>
      <c r="N19" s="17" t="s">
        <v>54</v>
      </c>
      <c r="O19" s="35"/>
      <c r="P19" s="17" t="str">
        <f>B27</f>
        <v>16-17 Nisan</v>
      </c>
      <c r="Q19" s="22"/>
    </row>
    <row r="20" spans="7:17" ht="15">
      <c r="G20" s="21"/>
      <c r="H20" s="16"/>
      <c r="I20" s="16"/>
      <c r="J20" s="7"/>
      <c r="K20" s="16"/>
      <c r="L20" s="16"/>
      <c r="M20" s="16"/>
      <c r="N20" s="16"/>
      <c r="O20" s="7"/>
      <c r="P20" s="16"/>
      <c r="Q20" s="22"/>
    </row>
    <row r="21" spans="7:17" ht="15.75" thickBot="1">
      <c r="G21" s="21"/>
      <c r="H21" s="16" t="s">
        <v>103</v>
      </c>
      <c r="I21" s="16" t="str">
        <f>VLOOKUP("A2",Takımlar!$D$5:$F$19,2,0)</f>
        <v>SELÇUK KARTALLAR SK</v>
      </c>
      <c r="J21" s="7" t="s">
        <v>56</v>
      </c>
      <c r="K21" s="16" t="str">
        <f>VLOOKUP("A3",Takımlar!$D$5:$F$19,2,0)</f>
        <v>HACETTEPE SK</v>
      </c>
      <c r="L21" s="16"/>
      <c r="M21" s="16" t="s">
        <v>103</v>
      </c>
      <c r="N21" s="16" t="str">
        <f>VLOOKUP("A3",Takımlar!$D$5:$F$19,2,0)</f>
        <v>HACETTEPE SK</v>
      </c>
      <c r="O21" s="7" t="s">
        <v>56</v>
      </c>
      <c r="P21" s="16" t="str">
        <f>VLOOKUP("A2",Takımlar!$D$5:$F$19,2,0)</f>
        <v>SELÇUK KARTALLAR SK</v>
      </c>
      <c r="Q21" s="22"/>
    </row>
    <row r="22" spans="2:17" ht="15">
      <c r="B22" s="31" t="s">
        <v>18</v>
      </c>
      <c r="C22" s="65" t="s">
        <v>9</v>
      </c>
      <c r="D22" s="66"/>
      <c r="G22" s="21"/>
      <c r="H22" s="16" t="s">
        <v>104</v>
      </c>
      <c r="I22" s="16" t="str">
        <f>VLOOKUP("B2",Takımlar!$D$5:$F$19,2,0)</f>
        <v>EGEL PEDAL</v>
      </c>
      <c r="J22" s="7" t="s">
        <v>56</v>
      </c>
      <c r="K22" s="16" t="str">
        <f>VLOOKUP("B3",Takımlar!$D$5:$F$19,2,0)</f>
        <v>ÜNİVERSİTESPOR</v>
      </c>
      <c r="L22" s="16"/>
      <c r="M22" s="16" t="s">
        <v>104</v>
      </c>
      <c r="N22" s="16" t="str">
        <f>VLOOKUP("B3",Takımlar!$D$5:$F$19,2,0)</f>
        <v>ÜNİVERSİTESPOR</v>
      </c>
      <c r="O22" s="7" t="s">
        <v>56</v>
      </c>
      <c r="P22" s="16" t="str">
        <f>VLOOKUP("B2",Takımlar!$D$5:$F$19,2,0)</f>
        <v>EGEL PEDAL</v>
      </c>
      <c r="Q22" s="22"/>
    </row>
    <row r="23" spans="2:17" ht="15">
      <c r="B23" s="32" t="s">
        <v>19</v>
      </c>
      <c r="C23" s="58" t="s">
        <v>10</v>
      </c>
      <c r="D23" s="59"/>
      <c r="G23" s="21"/>
      <c r="H23" s="16" t="s">
        <v>105</v>
      </c>
      <c r="I23" s="16" t="str">
        <f>VLOOKUP("C2",Takımlar!$D$5:$F$19,2,0)</f>
        <v>KOCAELİ GSK</v>
      </c>
      <c r="J23" s="7" t="s">
        <v>56</v>
      </c>
      <c r="K23" s="16" t="str">
        <f>VLOOKUP("C3",Takımlar!$D$5:$F$19,2,0)</f>
        <v>ULUDAĞ TİMSAHLAR GSK</v>
      </c>
      <c r="L23" s="16"/>
      <c r="M23" s="16" t="s">
        <v>105</v>
      </c>
      <c r="N23" s="16" t="str">
        <f>VLOOKUP("C3",Takımlar!$D$5:$F$19,2,0)</f>
        <v>ULUDAĞ TİMSAHLAR GSK</v>
      </c>
      <c r="O23" s="7" t="s">
        <v>56</v>
      </c>
      <c r="P23" s="16" t="str">
        <f>VLOOKUP("C2",Takımlar!$D$5:$F$19,2,0)</f>
        <v>KOCAELİ GSK</v>
      </c>
      <c r="Q23" s="22"/>
    </row>
    <row r="24" spans="2:17" ht="15">
      <c r="B24" s="32" t="s">
        <v>6</v>
      </c>
      <c r="C24" s="58" t="s">
        <v>11</v>
      </c>
      <c r="D24" s="59"/>
      <c r="G24" s="21"/>
      <c r="H24" s="2" t="s">
        <v>106</v>
      </c>
      <c r="I24" s="16" t="str">
        <f>VLOOKUP("D2",Takımlar!$D$5:$F$19,2,0)</f>
        <v>EDİRNE RUMELİ G. B. S.K.</v>
      </c>
      <c r="J24" s="7" t="s">
        <v>56</v>
      </c>
      <c r="K24" s="16" t="str">
        <f>VLOOKUP("D3",Takımlar!$D$5:$F$19,2,0)</f>
        <v>OKAN ÜNİ.SK</v>
      </c>
      <c r="L24" s="16"/>
      <c r="M24" s="2" t="s">
        <v>106</v>
      </c>
      <c r="N24" s="16" t="str">
        <f>VLOOKUP("D3",Takımlar!$D$5:$F$19,2,0)</f>
        <v>OKAN ÜNİ.SK</v>
      </c>
      <c r="O24" s="7" t="s">
        <v>56</v>
      </c>
      <c r="P24" s="16" t="str">
        <f>VLOOKUP("D2",Takımlar!$D$5:$F$19,2,0)</f>
        <v>EDİRNE RUMELİ G. B. S.K.</v>
      </c>
      <c r="Q24" s="22"/>
    </row>
    <row r="25" spans="2:17" ht="15">
      <c r="B25" s="32" t="s">
        <v>0</v>
      </c>
      <c r="C25" s="58" t="s">
        <v>12</v>
      </c>
      <c r="D25" s="59"/>
      <c r="G25" s="21"/>
      <c r="H25" s="16"/>
      <c r="I25" s="16"/>
      <c r="J25" s="7"/>
      <c r="K25" s="16"/>
      <c r="L25" s="16"/>
      <c r="M25" s="16"/>
      <c r="N25" s="16"/>
      <c r="O25" s="7"/>
      <c r="P25" s="16"/>
      <c r="Q25" s="22"/>
    </row>
    <row r="26" spans="2:17" ht="15">
      <c r="B26" s="32" t="s">
        <v>7</v>
      </c>
      <c r="C26" s="58" t="s">
        <v>13</v>
      </c>
      <c r="D26" s="59"/>
      <c r="G26" s="21"/>
      <c r="H26" s="16"/>
      <c r="L26" s="16"/>
      <c r="M26" s="16"/>
      <c r="N26" s="16"/>
      <c r="O26" s="7"/>
      <c r="P26" s="16"/>
      <c r="Q26" s="22"/>
    </row>
    <row r="27" spans="2:17" ht="15">
      <c r="B27" s="32" t="s">
        <v>1</v>
      </c>
      <c r="C27" s="58" t="s">
        <v>14</v>
      </c>
      <c r="D27" s="59"/>
      <c r="G27" s="21"/>
      <c r="H27" s="16"/>
      <c r="I27" s="35" t="s">
        <v>57</v>
      </c>
      <c r="J27" s="35"/>
      <c r="K27" s="17" t="str">
        <f>B28</f>
        <v>14-15 Mayıs</v>
      </c>
      <c r="L27" s="16"/>
      <c r="M27" s="16"/>
      <c r="N27" s="16"/>
      <c r="O27" s="7"/>
      <c r="P27" s="16"/>
      <c r="Q27" s="22"/>
    </row>
    <row r="28" spans="2:17" ht="15.75" thickBot="1">
      <c r="B28" s="33" t="s">
        <v>3</v>
      </c>
      <c r="C28" s="60" t="s">
        <v>16</v>
      </c>
      <c r="D28" s="61"/>
      <c r="G28" s="21"/>
      <c r="H28" s="16"/>
      <c r="I28" s="16"/>
      <c r="J28" s="7"/>
      <c r="K28" s="16"/>
      <c r="L28" s="16"/>
      <c r="M28" s="16"/>
      <c r="N28" s="16"/>
      <c r="O28" s="7"/>
      <c r="P28" s="16"/>
      <c r="Q28" s="22"/>
    </row>
    <row r="29" spans="2:17" ht="15">
      <c r="B29" s="13"/>
      <c r="C29" s="13"/>
      <c r="D29" s="13"/>
      <c r="G29" s="21"/>
      <c r="H29" s="16"/>
      <c r="I29" s="40" t="s">
        <v>98</v>
      </c>
      <c r="J29" s="7" t="s">
        <v>56</v>
      </c>
      <c r="K29" s="41" t="s">
        <v>99</v>
      </c>
      <c r="L29" s="16"/>
      <c r="M29" s="16"/>
      <c r="N29" s="17"/>
      <c r="O29" s="35"/>
      <c r="P29" s="17"/>
      <c r="Q29" s="22"/>
    </row>
    <row r="30" spans="7:17" ht="15">
      <c r="G30" s="21"/>
      <c r="H30" s="16"/>
      <c r="I30" s="40" t="s">
        <v>100</v>
      </c>
      <c r="J30" s="7" t="s">
        <v>56</v>
      </c>
      <c r="K30" s="41" t="s">
        <v>101</v>
      </c>
      <c r="L30" s="16"/>
      <c r="M30" s="16"/>
      <c r="N30" s="16"/>
      <c r="O30" s="7"/>
      <c r="P30" s="16"/>
      <c r="Q30" s="22"/>
    </row>
    <row r="31" spans="7:17" ht="15.75" thickBot="1">
      <c r="G31" s="23"/>
      <c r="H31" s="24"/>
      <c r="I31" s="24"/>
      <c r="J31" s="36"/>
      <c r="K31" s="24"/>
      <c r="L31" s="24"/>
      <c r="M31" s="24"/>
      <c r="N31" s="24"/>
      <c r="O31" s="36"/>
      <c r="P31" s="24"/>
      <c r="Q31" s="25"/>
    </row>
  </sheetData>
  <sheetProtection selectLockedCells="1"/>
  <mergeCells count="12">
    <mergeCell ref="C27:D27"/>
    <mergeCell ref="C28:D28"/>
    <mergeCell ref="I3:P3"/>
    <mergeCell ref="C4:C6"/>
    <mergeCell ref="C8:C10"/>
    <mergeCell ref="C12:C14"/>
    <mergeCell ref="C16:C18"/>
    <mergeCell ref="C22:D22"/>
    <mergeCell ref="C23:D23"/>
    <mergeCell ref="C24:D24"/>
    <mergeCell ref="C25:D25"/>
    <mergeCell ref="C26:D26"/>
  </mergeCells>
  <printOptions/>
  <pageMargins left="0.7" right="0.7" top="0.75" bottom="0.75" header="0.3" footer="0.3"/>
  <pageSetup orientation="portrait" paperSize="9"/>
  <ignoredErrors>
    <ignoredError sqref="B22:B27 B28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L62"/>
  <sheetViews>
    <sheetView zoomScalePageLayoutView="0" workbookViewId="0" topLeftCell="A19">
      <selection activeCell="B22" sqref="B22:E62"/>
    </sheetView>
  </sheetViews>
  <sheetFormatPr defaultColWidth="8.8515625" defaultRowHeight="15"/>
  <cols>
    <col min="1" max="1" width="8.8515625" style="0" customWidth="1"/>
    <col min="2" max="2" width="21.140625" style="0" customWidth="1"/>
    <col min="3" max="3" width="8.8515625" style="0" customWidth="1"/>
    <col min="4" max="4" width="5.421875" style="0" bestFit="1" customWidth="1"/>
    <col min="5" max="5" width="22.00390625" style="0" bestFit="1" customWidth="1"/>
  </cols>
  <sheetData>
    <row r="2" spans="11:12" ht="15">
      <c r="K2" t="s">
        <v>93</v>
      </c>
      <c r="L2">
        <v>1</v>
      </c>
    </row>
    <row r="3" spans="2:12" ht="15">
      <c r="B3" t="s">
        <v>63</v>
      </c>
      <c r="E3" t="s">
        <v>71</v>
      </c>
      <c r="K3" t="s">
        <v>94</v>
      </c>
      <c r="L3">
        <v>2</v>
      </c>
    </row>
    <row r="4" spans="11:12" ht="15">
      <c r="K4" t="s">
        <v>95</v>
      </c>
      <c r="L4">
        <v>3</v>
      </c>
    </row>
    <row r="5" spans="2:11" ht="15">
      <c r="B5" s="8" t="s">
        <v>64</v>
      </c>
      <c r="D5" s="26" t="str">
        <f>'İKİNCİ LİG'!C4&amp;'İKİNCİ LİG'!D4</f>
        <v>D3</v>
      </c>
      <c r="E5" s="26" t="s">
        <v>72</v>
      </c>
      <c r="F5" s="26" t="s">
        <v>73</v>
      </c>
      <c r="K5" t="s">
        <v>96</v>
      </c>
    </row>
    <row r="6" spans="2:6" ht="15">
      <c r="B6" s="9" t="s">
        <v>65</v>
      </c>
      <c r="D6" s="26" t="str">
        <f>'İKİNCİ LİG'!C4&amp;'İKİNCİ LİG'!D5</f>
        <v>D2</v>
      </c>
      <c r="E6" s="26" t="s">
        <v>102</v>
      </c>
      <c r="F6" s="26" t="s">
        <v>73</v>
      </c>
    </row>
    <row r="7" spans="2:6" ht="15">
      <c r="B7" s="10" t="s">
        <v>66</v>
      </c>
      <c r="D7" s="26" t="str">
        <f>'İKİNCİ LİG'!C4&amp;'İKİNCİ LİG'!D6</f>
        <v>D1</v>
      </c>
      <c r="E7" s="26" t="s">
        <v>75</v>
      </c>
      <c r="F7" s="26" t="s">
        <v>73</v>
      </c>
    </row>
    <row r="8" ht="15">
      <c r="B8" s="11" t="s">
        <v>67</v>
      </c>
    </row>
    <row r="9" spans="2:6" ht="15">
      <c r="B9" s="12" t="s">
        <v>68</v>
      </c>
      <c r="D9" s="26" t="str">
        <f>'İKİNCİ LİG'!C8&amp;'İKİNCİ LİG'!D8</f>
        <v>C3</v>
      </c>
      <c r="E9" s="26" t="s">
        <v>76</v>
      </c>
      <c r="F9" s="26" t="s">
        <v>77</v>
      </c>
    </row>
    <row r="10" spans="2:6" ht="15">
      <c r="B10" s="12" t="s">
        <v>69</v>
      </c>
      <c r="D10" s="26" t="str">
        <f>'İKİNCİ LİG'!C8&amp;'İKİNCİ LİG'!D9</f>
        <v>C2</v>
      </c>
      <c r="E10" s="26" t="s">
        <v>78</v>
      </c>
      <c r="F10" s="26" t="s">
        <v>79</v>
      </c>
    </row>
    <row r="11" spans="2:6" ht="15">
      <c r="B11" s="15" t="s">
        <v>70</v>
      </c>
      <c r="D11" s="26" t="str">
        <f>'İKİNCİ LİG'!C8&amp;'İKİNCİ LİG'!D10</f>
        <v>C1</v>
      </c>
      <c r="E11" s="26" t="s">
        <v>80</v>
      </c>
      <c r="F11" s="26" t="s">
        <v>81</v>
      </c>
    </row>
    <row r="13" spans="4:6" ht="15">
      <c r="D13" s="26" t="str">
        <f>'İKİNCİ LİG'!C12&amp;'İKİNCİ LİG'!D12</f>
        <v>A1</v>
      </c>
      <c r="E13" s="26" t="s">
        <v>82</v>
      </c>
      <c r="F13" s="26" t="s">
        <v>83</v>
      </c>
    </row>
    <row r="14" spans="4:6" ht="15">
      <c r="D14" s="26" t="str">
        <f>'İKİNCİ LİG'!C12&amp;'İKİNCİ LİG'!D13</f>
        <v>A3</v>
      </c>
      <c r="E14" s="26" t="s">
        <v>84</v>
      </c>
      <c r="F14" s="26" t="s">
        <v>83</v>
      </c>
    </row>
    <row r="15" spans="4:6" ht="15">
      <c r="D15" s="26" t="str">
        <f>'İKİNCİ LİG'!C12&amp;'İKİNCİ LİG'!D14</f>
        <v>A2</v>
      </c>
      <c r="E15" s="26" t="s">
        <v>85</v>
      </c>
      <c r="F15" s="26" t="s">
        <v>86</v>
      </c>
    </row>
    <row r="17" spans="4:6" ht="15">
      <c r="D17" s="26" t="str">
        <f>'İKİNCİ LİG'!C16&amp;'İKİNCİ LİG'!D16</f>
        <v>B1</v>
      </c>
      <c r="E17" s="26" t="s">
        <v>87</v>
      </c>
      <c r="F17" s="26" t="s">
        <v>88</v>
      </c>
    </row>
    <row r="18" spans="4:6" ht="15">
      <c r="D18" s="26" t="str">
        <f>'İKİNCİ LİG'!C16&amp;'İKİNCİ LİG'!D17</f>
        <v>B2</v>
      </c>
      <c r="E18" s="26" t="s">
        <v>89</v>
      </c>
      <c r="F18" s="26" t="s">
        <v>90</v>
      </c>
    </row>
    <row r="19" spans="4:6" ht="15">
      <c r="D19" s="26" t="str">
        <f>'İKİNCİ LİG'!C16&amp;'İKİNCİ LİG'!D18</f>
        <v>B3</v>
      </c>
      <c r="E19" s="26" t="s">
        <v>91</v>
      </c>
      <c r="F19" s="26" t="s">
        <v>92</v>
      </c>
    </row>
    <row r="22" ht="15">
      <c r="B22" t="s">
        <v>49</v>
      </c>
    </row>
    <row r="24" spans="2:5" ht="15">
      <c r="B24" s="1" t="s">
        <v>37</v>
      </c>
      <c r="C24" s="1" t="str">
        <f>LEFT(B24,3)</f>
        <v>İST</v>
      </c>
      <c r="D24" s="1" t="str">
        <f>LEFT(B24,4)</f>
        <v>İST2</v>
      </c>
      <c r="E24" s="1" t="str">
        <f>RIGHT(B24,4)</f>
        <v>SAKA</v>
      </c>
    </row>
    <row r="25" spans="2:5" ht="15">
      <c r="B25" s="1" t="s">
        <v>32</v>
      </c>
      <c r="C25" s="1" t="str">
        <f>LEFT(B25,3)</f>
        <v>İST</v>
      </c>
      <c r="D25" s="1" t="str">
        <f>LEFT(B25,4)</f>
        <v>İST1</v>
      </c>
      <c r="E25" s="1" t="str">
        <f>RIGHT(B25,4)</f>
        <v>ANK1</v>
      </c>
    </row>
    <row r="26" spans="2:5" ht="15">
      <c r="B26" s="1" t="s">
        <v>43</v>
      </c>
      <c r="C26" s="1" t="str">
        <f>LEFT(B26,3)</f>
        <v>MER</v>
      </c>
      <c r="D26" s="1" t="str">
        <f>LEFT(B26,4)</f>
        <v>MERS</v>
      </c>
      <c r="E26" s="1" t="str">
        <f>RIGHT(B26,4)</f>
        <v>İST3</v>
      </c>
    </row>
    <row r="28" ht="15">
      <c r="B28" t="s">
        <v>50</v>
      </c>
    </row>
    <row r="30" spans="2:5" ht="15">
      <c r="B30" s="1" t="s">
        <v>42</v>
      </c>
      <c r="C30" s="1" t="str">
        <f>LEFT(B30,3)</f>
        <v>MER</v>
      </c>
      <c r="D30" s="1" t="str">
        <f>LEFT(B30,4)</f>
        <v>MERS</v>
      </c>
      <c r="E30" s="1" t="str">
        <f>RIGHT(B30,4)</f>
        <v>İST1</v>
      </c>
    </row>
    <row r="31" spans="2:5" ht="15">
      <c r="B31" s="1" t="s">
        <v>33</v>
      </c>
      <c r="C31" s="1" t="str">
        <f>LEFT(B31,3)</f>
        <v>İST</v>
      </c>
      <c r="D31" s="1" t="str">
        <f>LEFT(B31,4)</f>
        <v>İST3</v>
      </c>
      <c r="E31" s="1" t="str">
        <f>RIGHT(B31,4)</f>
        <v>ANK1</v>
      </c>
    </row>
    <row r="32" spans="2:5" ht="15">
      <c r="B32" s="1" t="s">
        <v>39</v>
      </c>
      <c r="C32" s="1" t="str">
        <f>LEFT(B32,3)</f>
        <v>ANK</v>
      </c>
      <c r="D32" s="1" t="str">
        <f>LEFT(B32,4)</f>
        <v>ANK2</v>
      </c>
      <c r="E32" s="1" t="str">
        <f>RIGHT(B32,4)</f>
        <v>SAKA</v>
      </c>
    </row>
    <row r="34" ht="15">
      <c r="B34" t="s">
        <v>51</v>
      </c>
    </row>
    <row r="36" spans="2:5" ht="15">
      <c r="B36" s="1" t="s">
        <v>28</v>
      </c>
      <c r="C36" s="1" t="str">
        <f>LEFT(B36,3)</f>
        <v>ANK</v>
      </c>
      <c r="D36" s="1" t="str">
        <f>LEFT(B36,4)</f>
        <v>ANK2</v>
      </c>
      <c r="E36" s="1" t="str">
        <f>RIGHT(B36,4)</f>
        <v>İST2</v>
      </c>
    </row>
    <row r="37" spans="2:5" ht="15">
      <c r="B37" s="1" t="s">
        <v>26</v>
      </c>
      <c r="C37" s="1" t="str">
        <f>LEFT(B37,3)</f>
        <v>İST</v>
      </c>
      <c r="D37" s="1" t="str">
        <f>LEFT(B37,4)</f>
        <v>İST3</v>
      </c>
      <c r="E37" s="1" t="str">
        <f>RIGHT(B37,4)</f>
        <v>İST1</v>
      </c>
    </row>
    <row r="38" spans="2:5" ht="15">
      <c r="B38" s="1" t="s">
        <v>40</v>
      </c>
      <c r="C38" s="1" t="str">
        <f>LEFT(B38,3)</f>
        <v>SAK</v>
      </c>
      <c r="D38" s="1" t="str">
        <f>LEFT(B38,4)</f>
        <v>SAKA</v>
      </c>
      <c r="E38" s="1" t="str">
        <f>RIGHT(B38,4)</f>
        <v>ANK1</v>
      </c>
    </row>
    <row r="40" ht="15">
      <c r="B40" t="s">
        <v>52</v>
      </c>
    </row>
    <row r="42" spans="2:5" ht="15">
      <c r="B42" s="1" t="s">
        <v>27</v>
      </c>
      <c r="C42" s="1" t="str">
        <f>LEFT(B42,3)</f>
        <v>ANK</v>
      </c>
      <c r="D42" s="1" t="str">
        <f>LEFT(B42,4)</f>
        <v>ANK1</v>
      </c>
      <c r="E42" s="1" t="str">
        <f>RIGHT(B42,4)</f>
        <v>İST2</v>
      </c>
    </row>
    <row r="43" spans="2:5" ht="15">
      <c r="B43" s="1" t="s">
        <v>38</v>
      </c>
      <c r="C43" s="1" t="str">
        <f>LEFT(B43,3)</f>
        <v>İST</v>
      </c>
      <c r="D43" s="1" t="str">
        <f>LEFT(B43,4)</f>
        <v>İST3</v>
      </c>
      <c r="E43" s="1" t="str">
        <f>RIGHT(B43,4)</f>
        <v>SAKA</v>
      </c>
    </row>
    <row r="44" spans="2:5" ht="15">
      <c r="B44" s="1" t="s">
        <v>44</v>
      </c>
      <c r="C44" s="1" t="str">
        <f>LEFT(B44,3)</f>
        <v>MER</v>
      </c>
      <c r="D44" s="1" t="str">
        <f>LEFT(B44,4)</f>
        <v>MERS</v>
      </c>
      <c r="E44" s="1" t="str">
        <f>RIGHT(B44,4)</f>
        <v>ANK2</v>
      </c>
    </row>
    <row r="46" ht="15">
      <c r="B46" t="s">
        <v>53</v>
      </c>
    </row>
    <row r="48" spans="2:5" ht="15">
      <c r="B48" s="1" t="s">
        <v>34</v>
      </c>
      <c r="C48" s="1" t="str">
        <f>LEFT(B48,3)</f>
        <v>İST</v>
      </c>
      <c r="D48" s="1" t="str">
        <f>LEFT(B48,4)</f>
        <v>İST1</v>
      </c>
      <c r="E48" s="1" t="str">
        <f>RIGHT(B48,4)</f>
        <v>ANK2</v>
      </c>
    </row>
    <row r="49" spans="2:5" ht="15">
      <c r="B49" s="1" t="s">
        <v>31</v>
      </c>
      <c r="C49" s="1" t="str">
        <f>LEFT(B49,3)</f>
        <v>İST</v>
      </c>
      <c r="D49" s="1" t="str">
        <f>LEFT(B49,4)</f>
        <v>İST2</v>
      </c>
      <c r="E49" s="1" t="str">
        <f>RIGHT(B49,4)</f>
        <v>İST3</v>
      </c>
    </row>
    <row r="50" spans="2:5" ht="15">
      <c r="B50" s="1" t="s">
        <v>46</v>
      </c>
      <c r="C50" s="1" t="str">
        <f>LEFT(B50,3)</f>
        <v>ANK</v>
      </c>
      <c r="D50" s="1" t="str">
        <f>LEFT(B50,4)</f>
        <v>ANK1</v>
      </c>
      <c r="E50" s="1" t="str">
        <f>RIGHT(B50,4)</f>
        <v>MERS</v>
      </c>
    </row>
    <row r="52" ht="15">
      <c r="B52" t="s">
        <v>54</v>
      </c>
    </row>
    <row r="54" spans="2:5" ht="15">
      <c r="B54" s="1" t="s">
        <v>45</v>
      </c>
      <c r="C54" s="1" t="str">
        <f>LEFT(B54,3)</f>
        <v>SAK</v>
      </c>
      <c r="D54" s="1" t="str">
        <f>LEFT(B54,4)</f>
        <v>SAKA</v>
      </c>
      <c r="E54" s="1" t="str">
        <f>RIGHT(B54,4)</f>
        <v>MERS</v>
      </c>
    </row>
    <row r="55" spans="2:5" ht="15">
      <c r="B55" s="1" t="s">
        <v>29</v>
      </c>
      <c r="C55" s="1" t="str">
        <f>LEFT(B55,3)</f>
        <v>İST</v>
      </c>
      <c r="D55" s="1" t="str">
        <f>LEFT(B55,4)</f>
        <v>İST1</v>
      </c>
      <c r="E55" s="1" t="str">
        <f>RIGHT(B55,4)</f>
        <v>İST2</v>
      </c>
    </row>
    <row r="56" spans="2:5" ht="15">
      <c r="B56" s="1" t="s">
        <v>35</v>
      </c>
      <c r="C56" s="1" t="str">
        <f>LEFT(B56,3)</f>
        <v>ANK</v>
      </c>
      <c r="D56" s="1" t="str">
        <f>LEFT(B56,4)</f>
        <v>ANK1</v>
      </c>
      <c r="E56" s="1" t="str">
        <f>RIGHT(B56,4)</f>
        <v>ANK2</v>
      </c>
    </row>
    <row r="58" ht="15">
      <c r="B58" t="s">
        <v>55</v>
      </c>
    </row>
    <row r="60" spans="2:5" ht="15">
      <c r="B60" s="1" t="s">
        <v>36</v>
      </c>
      <c r="C60" s="1" t="str">
        <f>LEFT(B60,3)</f>
        <v>SAK</v>
      </c>
      <c r="D60" s="1" t="str">
        <f>LEFT(B60,4)</f>
        <v>SAKA</v>
      </c>
      <c r="E60" s="1" t="str">
        <f>RIGHT(B60,4)</f>
        <v>İST1</v>
      </c>
    </row>
    <row r="61" spans="2:5" ht="15">
      <c r="B61" s="1" t="s">
        <v>30</v>
      </c>
      <c r="C61" s="1" t="str">
        <f>LEFT(B61,3)</f>
        <v>ANK</v>
      </c>
      <c r="D61" s="1" t="str">
        <f>LEFT(B61,4)</f>
        <v>ANK2</v>
      </c>
      <c r="E61" s="1" t="str">
        <f>RIGHT(B61,4)</f>
        <v>İST3</v>
      </c>
    </row>
    <row r="62" spans="2:5" ht="15">
      <c r="B62" s="1" t="s">
        <v>41</v>
      </c>
      <c r="C62" s="1" t="str">
        <f>LEFT(B62,3)</f>
        <v>İST</v>
      </c>
      <c r="D62" s="1" t="str">
        <f>LEFT(B62,4)</f>
        <v>İST2</v>
      </c>
      <c r="E62" s="1" t="str">
        <f>RIGHT(B62,4)</f>
        <v>MERS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ÇİPURA</dc:creator>
  <cp:keywords/>
  <dc:description/>
  <cp:lastModifiedBy>Ragbi-2</cp:lastModifiedBy>
  <dcterms:created xsi:type="dcterms:W3CDTF">2015-08-05T12:56:42Z</dcterms:created>
  <dcterms:modified xsi:type="dcterms:W3CDTF">2015-11-09T06:27:43Z</dcterms:modified>
  <cp:category/>
  <cp:version/>
  <cp:contentType/>
  <cp:contentStatus/>
</cp:coreProperties>
</file>